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728fa5c8724d88/Dokumente/Private-Dateien/DokumentePeter/INDOSAIL/Rig Tension Check/"/>
    </mc:Choice>
  </mc:AlternateContent>
  <xr:revisionPtr revIDLastSave="77" documentId="11_D26015B2147EABF18B3774BE2642990CEAC9C259" xr6:coauthVersionLast="47" xr6:coauthVersionMax="47" xr10:uidLastSave="{40677A49-DA34-49EB-A56D-57710BEAFADE}"/>
  <bookViews>
    <workbookView xWindow="0" yWindow="0" windowWidth="18675" windowHeight="14595" activeTab="1" xr2:uid="{00000000-000D-0000-FFFF-FFFF00000000}"/>
  </bookViews>
  <sheets>
    <sheet name="e.g.SYSCOMP" sheetId="4" r:id="rId1"/>
    <sheet name="Spread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1" l="1"/>
  <c r="L33" i="4"/>
  <c r="N33" i="4" s="1"/>
  <c r="O33" i="4" s="1"/>
  <c r="L31" i="4"/>
  <c r="N31" i="4" s="1"/>
  <c r="O31" i="4" s="1"/>
  <c r="L32" i="4"/>
  <c r="N32" i="4" s="1"/>
  <c r="O32" i="4" s="1"/>
  <c r="L30" i="4"/>
  <c r="N30" i="4" s="1"/>
  <c r="O30" i="4" s="1"/>
  <c r="N26" i="4"/>
  <c r="O26" i="4" s="1"/>
  <c r="N25" i="4"/>
  <c r="O25" i="4" s="1"/>
  <c r="N24" i="4"/>
  <c r="O24" i="4" s="1"/>
  <c r="N23" i="4"/>
  <c r="O23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2" i="4"/>
  <c r="O12" i="4" s="1"/>
  <c r="N11" i="4"/>
  <c r="O11" i="4" s="1"/>
  <c r="N10" i="4"/>
  <c r="O10" i="4" s="1"/>
  <c r="N9" i="4"/>
  <c r="O9" i="4" s="1"/>
  <c r="L30" i="1"/>
  <c r="N30" i="1" s="1"/>
  <c r="O30" i="1" s="1"/>
  <c r="L31" i="1"/>
  <c r="N31" i="1" s="1"/>
  <c r="O31" i="1" s="1"/>
  <c r="L32" i="1"/>
  <c r="N32" i="1" s="1"/>
  <c r="O32" i="1" s="1"/>
  <c r="L33" i="1"/>
  <c r="N33" i="1" s="1"/>
  <c r="O33" i="1" s="1"/>
  <c r="N29" i="1"/>
  <c r="O29" i="1" s="1"/>
  <c r="N10" i="1"/>
  <c r="O10" i="1" s="1"/>
  <c r="N11" i="1"/>
  <c r="O11" i="1" s="1"/>
  <c r="N12" i="1"/>
  <c r="O12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3" i="1"/>
  <c r="O23" i="1" s="1"/>
  <c r="N24" i="1"/>
  <c r="O24" i="1" s="1"/>
  <c r="N25" i="1"/>
  <c r="O25" i="1" s="1"/>
  <c r="N26" i="1"/>
  <c r="O26" i="1" s="1"/>
  <c r="N9" i="1"/>
  <c r="O9" i="1" s="1"/>
</calcChain>
</file>

<file path=xl/sharedStrings.xml><?xml version="1.0" encoding="utf-8"?>
<sst xmlns="http://schemas.openxmlformats.org/spreadsheetml/2006/main" count="181" uniqueCount="89">
  <si>
    <t>CHECKING STANDING RIGGING ROPE TENSION FORCE F</t>
  </si>
  <si>
    <r>
      <t>BY TAKING RESONANT OSCILLATION PERIOD</t>
    </r>
    <r>
      <rPr>
        <b/>
        <sz val="10"/>
        <color theme="1"/>
        <rFont val="Arial"/>
        <family val="2"/>
      </rPr>
      <t xml:space="preserve"> T</t>
    </r>
    <r>
      <rPr>
        <b/>
        <vertAlign val="subscript"/>
        <sz val="10"/>
        <color theme="1"/>
        <rFont val="Arial"/>
        <family val="2"/>
      </rPr>
      <t>1</t>
    </r>
  </si>
  <si>
    <t>L</t>
  </si>
  <si>
    <r>
      <t>T</t>
    </r>
    <r>
      <rPr>
        <b/>
        <vertAlign val="subscript"/>
        <sz val="10"/>
        <color theme="1"/>
        <rFont val="Arial"/>
        <family val="2"/>
      </rPr>
      <t>1</t>
    </r>
  </si>
  <si>
    <t>ROPE TENSION FORCE</t>
  </si>
  <si>
    <t>ROPE MASS /UNIT LENGTH</t>
  </si>
  <si>
    <t>WIRE MASS DENSITY</t>
  </si>
  <si>
    <t>F</t>
  </si>
  <si>
    <t>m/L</t>
  </si>
  <si>
    <t>ρ</t>
  </si>
  <si>
    <t>WIRE TENSION STRESS</t>
  </si>
  <si>
    <t>σ</t>
  </si>
  <si>
    <t>c</t>
  </si>
  <si>
    <r>
      <t>T</t>
    </r>
    <r>
      <rPr>
        <b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= 2L/c</t>
    </r>
  </si>
  <si>
    <r>
      <t>T</t>
    </r>
    <r>
      <rPr>
        <b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= 2L ((m/L)/F)</t>
    </r>
    <r>
      <rPr>
        <b/>
        <vertAlign val="superscript"/>
        <sz val="10"/>
        <color theme="1"/>
        <rFont val="Arial"/>
        <family val="2"/>
      </rPr>
      <t>1/2</t>
    </r>
  </si>
  <si>
    <t>CHECKING PROCEDURE:</t>
  </si>
  <si>
    <t>(e.g. upper shroud between deck and spreader)  in a natural, harmonic way.</t>
  </si>
  <si>
    <t>(just one belly, no knot, between fix points; no S-shape).</t>
  </si>
  <si>
    <t>Start stopwhatch when counting 0 (zero) - Stop when counting 10 (or 20).</t>
  </si>
  <si>
    <r>
      <t xml:space="preserve">(if no recomm. avaiable, use approximation: </t>
    </r>
    <r>
      <rPr>
        <b/>
        <sz val="10"/>
        <color theme="1"/>
        <rFont val="Arial"/>
        <family val="2"/>
      </rPr>
      <t>T</t>
    </r>
    <r>
      <rPr>
        <b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≈ L/(60 . . .70 m/s)</t>
    </r>
    <r>
      <rPr>
        <sz val="10"/>
        <color theme="1"/>
        <rFont val="Arial"/>
        <family val="2"/>
      </rPr>
      <t xml:space="preserve"> (for wire only) ).</t>
    </r>
  </si>
  <si>
    <r>
      <t xml:space="preserve">(10% longer </t>
    </r>
    <r>
      <rPr>
        <b/>
        <sz val="10"/>
        <color theme="1"/>
        <rFont val="Arial"/>
        <family val="2"/>
      </rPr>
      <t>T</t>
    </r>
    <r>
      <rPr>
        <b/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means 20% lower </t>
    </r>
    <r>
      <rPr>
        <b/>
        <sz val="10"/>
        <color theme="1"/>
        <rFont val="Arial"/>
        <family val="2"/>
      </rPr>
      <t>F; F ~ 1/T</t>
    </r>
    <r>
      <rPr>
        <b/>
        <vertAlign val="subscript"/>
        <sz val="10"/>
        <color theme="1"/>
        <rFont val="Arial"/>
        <family val="2"/>
      </rPr>
      <t>1</t>
    </r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).</t>
    </r>
  </si>
  <si>
    <r>
      <rPr>
        <b/>
        <sz val="10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Make sure you got the first natural harmonic oscillatrion mode</t>
    </r>
  </si>
  <si>
    <r>
      <rPr>
        <b/>
        <sz val="10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Take the time for 10 (or 20) full oscillations (in &amp; out, come &amp; go).</t>
    </r>
  </si>
  <si>
    <r>
      <rPr>
        <b/>
        <sz val="10"/>
        <color theme="1"/>
        <rFont val="Arial"/>
        <family val="2"/>
      </rPr>
      <t>4.</t>
    </r>
    <r>
      <rPr>
        <sz val="10"/>
        <color theme="1"/>
        <rFont val="Arial"/>
        <family val="2"/>
      </rPr>
      <t xml:space="preserve"> Divide the result by 10 (or 20) and compare with the recommended period </t>
    </r>
    <r>
      <rPr>
        <b/>
        <sz val="10"/>
        <color theme="1"/>
        <rFont val="Arial"/>
        <family val="2"/>
      </rPr>
      <t>T</t>
    </r>
    <r>
      <rPr>
        <b/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[s] </t>
    </r>
  </si>
  <si>
    <r>
      <rPr>
        <b/>
        <sz val="10"/>
        <color theme="1"/>
        <rFont val="Arial"/>
        <family val="2"/>
      </rPr>
      <t>5.</t>
    </r>
    <r>
      <rPr>
        <sz val="10"/>
        <color theme="1"/>
        <rFont val="Arial"/>
        <family val="2"/>
      </rPr>
      <t xml:space="preserve"> A longer period </t>
    </r>
    <r>
      <rPr>
        <b/>
        <sz val="10"/>
        <color theme="1"/>
        <rFont val="Arial"/>
        <family val="2"/>
      </rPr>
      <t>T</t>
    </r>
    <r>
      <rPr>
        <b/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means a lower Tension </t>
    </r>
    <r>
      <rPr>
        <b/>
        <sz val="10"/>
        <color theme="1"/>
        <rFont val="Arial"/>
        <family val="2"/>
      </rPr>
      <t>F.</t>
    </r>
  </si>
  <si>
    <r>
      <t xml:space="preserve">6. </t>
    </r>
    <r>
      <rPr>
        <sz val="10"/>
        <color theme="1"/>
        <rFont val="Arial"/>
        <family val="2"/>
      </rPr>
      <t xml:space="preserve">The recommended range of period </t>
    </r>
    <r>
      <rPr>
        <b/>
        <sz val="10"/>
        <color theme="1"/>
        <rFont val="Arial"/>
        <family val="2"/>
      </rPr>
      <t>T</t>
    </r>
    <r>
      <rPr>
        <b/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means that the actual Tension </t>
    </r>
    <r>
      <rPr>
        <b/>
        <sz val="10"/>
        <color theme="1"/>
        <rFont val="Arial"/>
        <family val="2"/>
      </rPr>
      <t>F</t>
    </r>
  </si>
  <si>
    <t>should be between 70 and 100% of the wanted Tension.</t>
  </si>
  <si>
    <r>
      <t>c  = (F/(m/L))</t>
    </r>
    <r>
      <rPr>
        <b/>
        <vertAlign val="superscript"/>
        <sz val="10"/>
        <color theme="1"/>
        <rFont val="Arial"/>
        <family val="2"/>
      </rPr>
      <t>1/2</t>
    </r>
    <r>
      <rPr>
        <b/>
        <sz val="10"/>
        <color theme="1"/>
        <rFont val="Arial"/>
        <family val="2"/>
      </rPr>
      <t xml:space="preserve"> = (σ/ρ)</t>
    </r>
    <r>
      <rPr>
        <b/>
        <vertAlign val="superscript"/>
        <sz val="10"/>
        <color theme="1"/>
        <rFont val="Arial"/>
        <family val="2"/>
      </rPr>
      <t>1/2</t>
    </r>
  </si>
  <si>
    <r>
      <t>CHECK OF STANDING RIGGING TENSION BY NATURAL OSCILLATION PERIOD T</t>
    </r>
    <r>
      <rPr>
        <b/>
        <vertAlign val="subscript"/>
        <sz val="10"/>
        <color theme="1"/>
        <rFont val="Arial"/>
        <family val="2"/>
      </rPr>
      <t>1</t>
    </r>
  </si>
  <si>
    <t>SHIP:</t>
  </si>
  <si>
    <t>DATE:</t>
  </si>
  <si>
    <t>NAME:</t>
  </si>
  <si>
    <t>ROPE NAME</t>
  </si>
  <si>
    <t>LENGTH</t>
  </si>
  <si>
    <t>MASS</t>
  </si>
  <si>
    <t>TENSION</t>
  </si>
  <si>
    <t>SPEED</t>
  </si>
  <si>
    <t>PERIOD</t>
  </si>
  <si>
    <t>L [m]</t>
  </si>
  <si>
    <t>d [mm]</t>
  </si>
  <si>
    <t>m/L [kg/m]</t>
  </si>
  <si>
    <t>F [kN]</t>
  </si>
  <si>
    <t>measure</t>
  </si>
  <si>
    <t>STAYS:</t>
  </si>
  <si>
    <t>Forestay</t>
  </si>
  <si>
    <t>Aftstay</t>
  </si>
  <si>
    <t>Topstay fore</t>
  </si>
  <si>
    <t>Topstay aft</t>
  </si>
  <si>
    <t>SHROUDS:</t>
  </si>
  <si>
    <t>Fore   low.</t>
  </si>
  <si>
    <t xml:space="preserve">          upp.</t>
  </si>
  <si>
    <t>Main   low.</t>
  </si>
  <si>
    <t xml:space="preserve">         upp.</t>
  </si>
  <si>
    <t>Mizzen low</t>
  </si>
  <si>
    <t xml:space="preserve">           upp.</t>
  </si>
  <si>
    <t>TRAILG. STR.</t>
  </si>
  <si>
    <t>Jib</t>
  </si>
  <si>
    <t>Fore</t>
  </si>
  <si>
    <t>Main</t>
  </si>
  <si>
    <t>Mizzen</t>
  </si>
  <si>
    <t>DIAM.</t>
  </si>
  <si>
    <t>OSCILLATION-WAVE SPEED</t>
  </si>
  <si>
    <t>FIRST OSCILLATION MODE PERIOD</t>
  </si>
  <si>
    <t>LENGTH BETWEEN FIX POINTS</t>
  </si>
  <si>
    <r>
      <rPr>
        <b/>
        <sz val="10"/>
        <color theme="1"/>
        <rFont val="Arial"/>
        <family val="2"/>
      </rPr>
      <t>1.</t>
    </r>
    <r>
      <rPr>
        <sz val="10"/>
        <color theme="1"/>
        <rFont val="Arial"/>
        <family val="2"/>
      </rPr>
      <t xml:space="preserve"> Shake the wire of length </t>
    </r>
    <r>
      <rPr>
        <b/>
        <sz val="10"/>
        <color theme="1"/>
        <rFont val="Arial"/>
        <family val="2"/>
      </rPr>
      <t>L</t>
    </r>
    <r>
      <rPr>
        <sz val="10"/>
        <color theme="1"/>
        <rFont val="Arial"/>
        <family val="2"/>
      </rPr>
      <t xml:space="preserve"> between two fix points </t>
    </r>
  </si>
  <si>
    <r>
      <t>c=(F/(m/L))</t>
    </r>
    <r>
      <rPr>
        <b/>
        <vertAlign val="superscript"/>
        <sz val="11"/>
        <color theme="1"/>
        <rFont val="Arial Narrow"/>
        <family val="2"/>
      </rPr>
      <t>1/2</t>
    </r>
  </si>
  <si>
    <r>
      <t>T</t>
    </r>
    <r>
      <rPr>
        <b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=2L/c [s]</t>
    </r>
  </si>
  <si>
    <t>FURLER PIPES</t>
  </si>
  <si>
    <t xml:space="preserve">Main </t>
  </si>
  <si>
    <t>m[kg]</t>
  </si>
  <si>
    <t>Pipe+Sail</t>
  </si>
  <si>
    <t>6x19 FC</t>
  </si>
  <si>
    <t>1x19</t>
  </si>
  <si>
    <r>
      <t xml:space="preserve">    = 2L (ρ/σ)</t>
    </r>
    <r>
      <rPr>
        <b/>
        <vertAlign val="superscript"/>
        <sz val="10"/>
        <color theme="1"/>
        <rFont val="Arial"/>
        <family val="2"/>
      </rPr>
      <t>1/2</t>
    </r>
  </si>
  <si>
    <t>SYSCOMP I ex St.KILDA</t>
  </si>
  <si>
    <t>Sept. 1992</t>
  </si>
  <si>
    <t>PS</t>
  </si>
  <si>
    <t>wanted</t>
  </si>
  <si>
    <t>Like on every musical string instrument (e.g. Guittar or Violine), the natural oscillation frequency</t>
  </si>
  <si>
    <t>of a tensioned string or rope may be controlled by adjusting the tension force of the string or rope.</t>
  </si>
  <si>
    <t>And reversely, the tension force  can be checked by mesuring the natural oscillation frequency or period.</t>
  </si>
  <si>
    <t>ROPE MASS DENSITY</t>
  </si>
  <si>
    <t>ROPE TENSION STRESS</t>
  </si>
  <si>
    <t>Wire</t>
  </si>
  <si>
    <t>&lt;--------------</t>
  </si>
  <si>
    <t>----------------</t>
  </si>
  <si>
    <t>---INPUT----</t>
  </si>
  <si>
    <t>--------------&gt;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</si>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</sst>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4" xfId="0" applyFont="1" applyBorder="1"/>
    <xf numFmtId="0" fontId="0" fillId="0" borderId="4" xfId="0" applyBorder="1" applyAlignment="1">
      <alignment horizontal="right"/>
    </xf>
    <xf numFmtId="164" fontId="0" fillId="0" borderId="8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49" fontId="7" fillId="0" borderId="0" xfId="0" applyNumberFormat="1" applyFont="1"/>
    <xf numFmtId="0" fontId="4" fillId="0" borderId="4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4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right"/>
    </xf>
    <xf numFmtId="0" fontId="0" fillId="0" borderId="5" xfId="0" quotePrefix="1" applyBorder="1"/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7</xdr:row>
      <xdr:rowOff>19050</xdr:rowOff>
    </xdr:from>
    <xdr:to>
      <xdr:col>7</xdr:col>
      <xdr:colOff>428625</xdr:colOff>
      <xdr:row>21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54" t="3343" r="9909" b="3647"/>
        <a:stretch>
          <a:fillRect/>
        </a:stretch>
      </xdr:blipFill>
      <xdr:spPr>
        <a:xfrm>
          <a:off x="4552950" y="1571625"/>
          <a:ext cx="942975" cy="291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7</xdr:row>
      <xdr:rowOff>104775</xdr:rowOff>
    </xdr:from>
    <xdr:to>
      <xdr:col>7</xdr:col>
      <xdr:colOff>361950</xdr:colOff>
      <xdr:row>21</xdr:row>
      <xdr:rowOff>85725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54" t="3343" r="9909" b="3647"/>
        <a:stretch>
          <a:fillRect/>
        </a:stretch>
      </xdr:blipFill>
      <xdr:spPr>
        <a:xfrm>
          <a:off x="4705350" y="1657350"/>
          <a:ext cx="981075" cy="291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zoomScaleNormal="100" workbookViewId="0">
      <selection activeCell="A4" sqref="A4:A6"/>
    </sheetView>
  </sheetViews>
  <sheetFormatPr baseColWidth="10" defaultRowHeight="12.75" x14ac:dyDescent="0.2"/>
  <cols>
    <col min="4" max="4" width="7.42578125" customWidth="1"/>
    <col min="9" max="9" width="14.140625" customWidth="1"/>
    <col min="10" max="13" width="10.5703125" customWidth="1"/>
    <col min="14" max="14" width="11.42578125" customWidth="1"/>
    <col min="15" max="16" width="10.5703125" customWidth="1"/>
  </cols>
  <sheetData>
    <row r="1" spans="1:16" ht="18.75" customHeight="1" x14ac:dyDescent="0.25">
      <c r="A1" s="1" t="s">
        <v>0</v>
      </c>
      <c r="I1" s="2" t="s">
        <v>28</v>
      </c>
      <c r="J1" s="3"/>
      <c r="K1" s="3"/>
      <c r="L1" s="3"/>
      <c r="M1" s="3"/>
      <c r="N1" s="3"/>
      <c r="O1" s="3"/>
      <c r="P1" s="4"/>
    </row>
    <row r="2" spans="1:16" ht="16.5" customHeight="1" x14ac:dyDescent="0.25">
      <c r="A2" t="s">
        <v>1</v>
      </c>
      <c r="I2" s="5"/>
      <c r="J2" s="6"/>
      <c r="K2" s="6"/>
      <c r="L2" s="6"/>
      <c r="M2" s="6"/>
      <c r="N2" s="6"/>
      <c r="O2" s="6"/>
      <c r="P2" s="7"/>
    </row>
    <row r="3" spans="1:16" ht="18" customHeight="1" x14ac:dyDescent="0.2">
      <c r="I3" s="9" t="s">
        <v>29</v>
      </c>
      <c r="J3" s="3" t="s">
        <v>74</v>
      </c>
      <c r="K3" s="3"/>
      <c r="L3" s="3"/>
      <c r="M3" s="10" t="s">
        <v>30</v>
      </c>
      <c r="N3" s="38" t="s">
        <v>75</v>
      </c>
      <c r="O3" s="10" t="s">
        <v>31</v>
      </c>
      <c r="P3" s="4" t="s">
        <v>76</v>
      </c>
    </row>
    <row r="4" spans="1:16" ht="16.5" customHeight="1" x14ac:dyDescent="0.2">
      <c r="A4" t="s">
        <v>78</v>
      </c>
      <c r="I4" s="22"/>
      <c r="J4" s="6" t="s">
        <v>84</v>
      </c>
      <c r="K4" s="48" t="s">
        <v>85</v>
      </c>
      <c r="L4" s="48" t="s">
        <v>86</v>
      </c>
      <c r="M4" s="48" t="s">
        <v>87</v>
      </c>
      <c r="N4" s="6"/>
      <c r="O4" s="6"/>
      <c r="P4" s="24" t="s">
        <v>88</v>
      </c>
    </row>
    <row r="5" spans="1:16" ht="18" customHeight="1" x14ac:dyDescent="0.2">
      <c r="A5" t="s">
        <v>79</v>
      </c>
      <c r="I5" s="35" t="s">
        <v>32</v>
      </c>
      <c r="J5" s="9" t="s">
        <v>33</v>
      </c>
      <c r="K5" s="10" t="s">
        <v>60</v>
      </c>
      <c r="L5" s="11" t="s">
        <v>34</v>
      </c>
      <c r="M5" s="36" t="s">
        <v>35</v>
      </c>
      <c r="N5" s="9" t="s">
        <v>36</v>
      </c>
      <c r="O5" s="10" t="s">
        <v>37</v>
      </c>
      <c r="P5" s="44" t="s">
        <v>37</v>
      </c>
    </row>
    <row r="6" spans="1:16" ht="16.5" customHeight="1" x14ac:dyDescent="0.2">
      <c r="A6" t="s">
        <v>80</v>
      </c>
      <c r="I6" s="35"/>
      <c r="J6" s="12"/>
      <c r="K6" s="1"/>
      <c r="L6" s="13"/>
      <c r="M6" s="36" t="s">
        <v>77</v>
      </c>
      <c r="N6" s="12"/>
      <c r="O6" s="36" t="s">
        <v>77</v>
      </c>
      <c r="P6" s="45" t="s">
        <v>42</v>
      </c>
    </row>
    <row r="7" spans="1:16" ht="18" customHeight="1" x14ac:dyDescent="0.3">
      <c r="I7" s="14"/>
      <c r="J7" s="14" t="s">
        <v>38</v>
      </c>
      <c r="K7" s="8" t="s">
        <v>39</v>
      </c>
      <c r="L7" s="15" t="s">
        <v>40</v>
      </c>
      <c r="M7" s="8" t="s">
        <v>41</v>
      </c>
      <c r="N7" s="28" t="s">
        <v>65</v>
      </c>
      <c r="O7" s="8" t="s">
        <v>66</v>
      </c>
      <c r="P7" s="43"/>
    </row>
    <row r="8" spans="1:16" ht="16.5" customHeight="1" x14ac:dyDescent="0.2">
      <c r="A8" t="s">
        <v>63</v>
      </c>
      <c r="D8" s="1" t="s">
        <v>2</v>
      </c>
      <c r="I8" s="35" t="s">
        <v>43</v>
      </c>
      <c r="J8" s="47" t="s">
        <v>83</v>
      </c>
      <c r="K8" s="19" t="s">
        <v>71</v>
      </c>
      <c r="L8" s="17"/>
      <c r="N8" s="16"/>
      <c r="O8" s="17"/>
      <c r="P8" s="17"/>
    </row>
    <row r="9" spans="1:16" ht="16.5" customHeight="1" x14ac:dyDescent="0.25">
      <c r="A9" t="s">
        <v>62</v>
      </c>
      <c r="D9" s="1" t="s">
        <v>3</v>
      </c>
      <c r="I9" s="18" t="s">
        <v>44</v>
      </c>
      <c r="J9" s="18">
        <v>26.7</v>
      </c>
      <c r="K9" s="19">
        <v>28</v>
      </c>
      <c r="L9" s="20">
        <v>3.15</v>
      </c>
      <c r="M9" s="19">
        <v>50</v>
      </c>
      <c r="N9" s="21">
        <f>(M9*1000/L9)^0.5</f>
        <v>125.98815766974241</v>
      </c>
      <c r="O9" s="25">
        <f>2*J9/N9</f>
        <v>0.42384936003254742</v>
      </c>
      <c r="P9" s="20"/>
    </row>
    <row r="10" spans="1:16" ht="16.5" customHeight="1" x14ac:dyDescent="0.2">
      <c r="A10" t="s">
        <v>4</v>
      </c>
      <c r="D10" s="1" t="s">
        <v>7</v>
      </c>
      <c r="I10" s="18" t="s">
        <v>46</v>
      </c>
      <c r="J10" s="18">
        <v>9.9</v>
      </c>
      <c r="K10" s="19">
        <v>16</v>
      </c>
      <c r="L10" s="34">
        <v>1</v>
      </c>
      <c r="M10" s="19">
        <v>15</v>
      </c>
      <c r="N10" s="21">
        <f t="shared" ref="N10:N26" si="0">(M10*1000/L10)^0.5</f>
        <v>122.47448713915891</v>
      </c>
      <c r="O10" s="25">
        <f t="shared" ref="O10:O26" si="1">2*J10/N10</f>
        <v>0.16166632302368975</v>
      </c>
      <c r="P10" s="20"/>
    </row>
    <row r="11" spans="1:16" ht="16.5" customHeight="1" x14ac:dyDescent="0.25">
      <c r="A11" t="s">
        <v>5</v>
      </c>
      <c r="D11" s="1" t="s">
        <v>8</v>
      </c>
      <c r="E11" s="1" t="s">
        <v>13</v>
      </c>
      <c r="I11" s="18" t="s">
        <v>47</v>
      </c>
      <c r="J11" s="18">
        <v>10.199999999999999</v>
      </c>
      <c r="K11" s="19">
        <v>16</v>
      </c>
      <c r="L11" s="34">
        <v>1</v>
      </c>
      <c r="M11" s="19">
        <v>15</v>
      </c>
      <c r="N11" s="21">
        <f t="shared" si="0"/>
        <v>122.47448713915891</v>
      </c>
      <c r="O11" s="25">
        <f t="shared" si="1"/>
        <v>0.16656530250925608</v>
      </c>
      <c r="P11" s="20"/>
    </row>
    <row r="12" spans="1:16" ht="16.5" customHeight="1" x14ac:dyDescent="0.2">
      <c r="A12" t="s">
        <v>81</v>
      </c>
      <c r="D12" s="1" t="s">
        <v>9</v>
      </c>
      <c r="E12" s="1" t="s">
        <v>27</v>
      </c>
      <c r="I12" s="18" t="s">
        <v>45</v>
      </c>
      <c r="J12" s="18">
        <v>26.7</v>
      </c>
      <c r="K12" s="19">
        <v>26</v>
      </c>
      <c r="L12" s="20">
        <v>2.7</v>
      </c>
      <c r="M12" s="19">
        <v>40</v>
      </c>
      <c r="N12" s="21">
        <f t="shared" si="0"/>
        <v>121.71612389003691</v>
      </c>
      <c r="O12" s="25">
        <f t="shared" si="1"/>
        <v>0.43872576856163803</v>
      </c>
      <c r="P12" s="20"/>
    </row>
    <row r="13" spans="1:16" ht="16.5" customHeight="1" x14ac:dyDescent="0.25">
      <c r="A13" t="s">
        <v>82</v>
      </c>
      <c r="D13" s="1" t="s">
        <v>11</v>
      </c>
      <c r="E13" s="1" t="s">
        <v>14</v>
      </c>
      <c r="I13" s="39"/>
      <c r="J13" s="22"/>
      <c r="K13" s="23"/>
      <c r="L13" s="24"/>
      <c r="M13" s="23"/>
      <c r="N13" s="26"/>
      <c r="O13" s="27"/>
      <c r="P13" s="37"/>
    </row>
    <row r="14" spans="1:16" ht="16.5" customHeight="1" x14ac:dyDescent="0.2">
      <c r="A14" t="s">
        <v>61</v>
      </c>
      <c r="D14" s="1" t="s">
        <v>12</v>
      </c>
      <c r="E14" s="1" t="s">
        <v>73</v>
      </c>
      <c r="I14" s="35" t="s">
        <v>48</v>
      </c>
      <c r="J14" s="47" t="s">
        <v>83</v>
      </c>
      <c r="K14" s="19" t="s">
        <v>71</v>
      </c>
      <c r="L14" s="20"/>
      <c r="M14" s="19"/>
      <c r="N14" s="21"/>
      <c r="O14" s="25"/>
      <c r="P14" s="20"/>
    </row>
    <row r="15" spans="1:16" ht="16.5" customHeight="1" x14ac:dyDescent="0.2">
      <c r="I15" s="18" t="s">
        <v>49</v>
      </c>
      <c r="J15" s="18">
        <v>11.7</v>
      </c>
      <c r="K15" s="19">
        <v>26</v>
      </c>
      <c r="L15" s="20">
        <v>2.7</v>
      </c>
      <c r="M15" s="19">
        <v>40</v>
      </c>
      <c r="N15" s="21">
        <f t="shared" si="0"/>
        <v>121.71612389003691</v>
      </c>
      <c r="O15" s="25">
        <f t="shared" si="1"/>
        <v>0.19225061768431329</v>
      </c>
      <c r="P15" s="20"/>
    </row>
    <row r="16" spans="1:16" ht="16.5" customHeight="1" x14ac:dyDescent="0.2">
      <c r="I16" s="18" t="s">
        <v>50</v>
      </c>
      <c r="J16" s="18">
        <v>12.8</v>
      </c>
      <c r="K16" s="19">
        <v>28</v>
      </c>
      <c r="L16" s="20">
        <v>3.15</v>
      </c>
      <c r="M16" s="19">
        <v>50</v>
      </c>
      <c r="N16" s="21">
        <f t="shared" si="0"/>
        <v>125.98815766974241</v>
      </c>
      <c r="O16" s="25">
        <f t="shared" si="1"/>
        <v>0.20319370068976056</v>
      </c>
      <c r="P16" s="20"/>
    </row>
    <row r="17" spans="1:16" ht="16.5" customHeight="1" x14ac:dyDescent="0.2">
      <c r="A17" s="1" t="s">
        <v>15</v>
      </c>
      <c r="I17" s="18" t="s">
        <v>51</v>
      </c>
      <c r="J17" s="18">
        <v>12</v>
      </c>
      <c r="K17" s="19">
        <v>26</v>
      </c>
      <c r="L17" s="20">
        <v>2.7</v>
      </c>
      <c r="M17" s="19">
        <v>40</v>
      </c>
      <c r="N17" s="21">
        <f t="shared" si="0"/>
        <v>121.71612389003691</v>
      </c>
      <c r="O17" s="25">
        <f t="shared" si="1"/>
        <v>0.19718012070185981</v>
      </c>
      <c r="P17" s="20"/>
    </row>
    <row r="18" spans="1:16" ht="16.5" customHeight="1" x14ac:dyDescent="0.2">
      <c r="I18" s="18" t="s">
        <v>52</v>
      </c>
      <c r="J18" s="18">
        <v>13.4</v>
      </c>
      <c r="K18" s="19">
        <v>26</v>
      </c>
      <c r="L18" s="20">
        <v>2.7</v>
      </c>
      <c r="M18" s="19">
        <v>40</v>
      </c>
      <c r="N18" s="21">
        <f t="shared" si="0"/>
        <v>121.71612389003691</v>
      </c>
      <c r="O18" s="25">
        <f t="shared" si="1"/>
        <v>0.22018446811707679</v>
      </c>
      <c r="P18" s="20"/>
    </row>
    <row r="19" spans="1:16" ht="16.5" customHeight="1" x14ac:dyDescent="0.2">
      <c r="A19" t="s">
        <v>64</v>
      </c>
      <c r="I19" s="18" t="s">
        <v>53</v>
      </c>
      <c r="J19" s="18">
        <v>11.2</v>
      </c>
      <c r="K19" s="19">
        <v>26</v>
      </c>
      <c r="L19" s="20">
        <v>2.7</v>
      </c>
      <c r="M19" s="19">
        <v>40</v>
      </c>
      <c r="N19" s="21">
        <f t="shared" si="0"/>
        <v>121.71612389003691</v>
      </c>
      <c r="O19" s="25">
        <f t="shared" si="1"/>
        <v>0.18403477932173581</v>
      </c>
      <c r="P19" s="20"/>
    </row>
    <row r="20" spans="1:16" ht="16.5" customHeight="1" x14ac:dyDescent="0.2">
      <c r="A20" t="s">
        <v>16</v>
      </c>
      <c r="I20" s="18" t="s">
        <v>54</v>
      </c>
      <c r="J20" s="18">
        <v>12.5</v>
      </c>
      <c r="K20" s="19">
        <v>26</v>
      </c>
      <c r="L20" s="20">
        <v>2.7</v>
      </c>
      <c r="M20" s="19">
        <v>40</v>
      </c>
      <c r="N20" s="21">
        <f t="shared" si="0"/>
        <v>121.71612389003691</v>
      </c>
      <c r="O20" s="25">
        <f t="shared" si="1"/>
        <v>0.20539595906443731</v>
      </c>
      <c r="P20" s="20"/>
    </row>
    <row r="21" spans="1:16" ht="16.5" customHeight="1" x14ac:dyDescent="0.2">
      <c r="I21" s="22"/>
      <c r="J21" s="22"/>
      <c r="K21" s="23"/>
      <c r="L21" s="24"/>
      <c r="M21" s="23"/>
      <c r="N21" s="26"/>
      <c r="O21" s="27"/>
      <c r="P21" s="24"/>
    </row>
    <row r="22" spans="1:16" ht="16.5" customHeight="1" x14ac:dyDescent="0.2">
      <c r="A22" t="s">
        <v>21</v>
      </c>
      <c r="I22" s="35" t="s">
        <v>55</v>
      </c>
      <c r="J22" s="47" t="s">
        <v>83</v>
      </c>
      <c r="K22" s="19" t="s">
        <v>72</v>
      </c>
      <c r="L22" s="20"/>
      <c r="M22" s="19"/>
      <c r="N22" s="21"/>
      <c r="O22" s="25"/>
      <c r="P22" s="20"/>
    </row>
    <row r="23" spans="1:16" ht="16.5" customHeight="1" x14ac:dyDescent="0.2">
      <c r="A23" t="s">
        <v>17</v>
      </c>
      <c r="I23" s="18" t="s">
        <v>56</v>
      </c>
      <c r="J23" s="18">
        <v>21.8</v>
      </c>
      <c r="K23" s="19">
        <v>12</v>
      </c>
      <c r="L23" s="20">
        <v>0.68</v>
      </c>
      <c r="M23" s="19">
        <v>15</v>
      </c>
      <c r="N23" s="21">
        <f t="shared" si="0"/>
        <v>148.52213144650113</v>
      </c>
      <c r="O23" s="25">
        <f t="shared" si="1"/>
        <v>0.2935589435417244</v>
      </c>
      <c r="P23" s="20"/>
    </row>
    <row r="24" spans="1:16" ht="16.5" customHeight="1" x14ac:dyDescent="0.2">
      <c r="I24" s="18" t="s">
        <v>57</v>
      </c>
      <c r="J24" s="18">
        <v>20.2</v>
      </c>
      <c r="K24" s="19">
        <v>12</v>
      </c>
      <c r="L24" s="20">
        <v>0.68</v>
      </c>
      <c r="M24" s="19">
        <v>15</v>
      </c>
      <c r="N24" s="21">
        <f t="shared" si="0"/>
        <v>148.52213144650113</v>
      </c>
      <c r="O24" s="25">
        <f t="shared" si="1"/>
        <v>0.272013333006552</v>
      </c>
      <c r="P24" s="20"/>
    </row>
    <row r="25" spans="1:16" ht="16.5" customHeight="1" x14ac:dyDescent="0.2">
      <c r="A25" t="s">
        <v>22</v>
      </c>
      <c r="I25" s="18" t="s">
        <v>58</v>
      </c>
      <c r="J25" s="18">
        <v>20.2</v>
      </c>
      <c r="K25" s="19">
        <v>12</v>
      </c>
      <c r="L25" s="20">
        <v>0.68</v>
      </c>
      <c r="M25" s="19">
        <v>15</v>
      </c>
      <c r="N25" s="21">
        <f t="shared" si="0"/>
        <v>148.52213144650113</v>
      </c>
      <c r="O25" s="25">
        <f t="shared" si="1"/>
        <v>0.272013333006552</v>
      </c>
      <c r="P25" s="20"/>
    </row>
    <row r="26" spans="1:16" ht="16.5" customHeight="1" x14ac:dyDescent="0.2">
      <c r="A26" t="s">
        <v>18</v>
      </c>
      <c r="I26" s="18" t="s">
        <v>59</v>
      </c>
      <c r="J26" s="18">
        <v>22.5</v>
      </c>
      <c r="K26" s="19">
        <v>12</v>
      </c>
      <c r="L26" s="20">
        <v>0.68</v>
      </c>
      <c r="M26" s="19">
        <v>15</v>
      </c>
      <c r="N26" s="21">
        <f t="shared" si="0"/>
        <v>148.52213144650113</v>
      </c>
      <c r="O26" s="25">
        <f t="shared" si="1"/>
        <v>0.30298514815086236</v>
      </c>
      <c r="P26" s="20"/>
    </row>
    <row r="27" spans="1:16" ht="16.5" customHeight="1" x14ac:dyDescent="0.2">
      <c r="I27" s="22"/>
      <c r="J27" s="22"/>
      <c r="K27" s="23"/>
      <c r="L27" s="24"/>
      <c r="M27" s="23"/>
      <c r="N27" s="26"/>
      <c r="O27" s="27"/>
      <c r="P27" s="24"/>
    </row>
    <row r="28" spans="1:16" ht="16.5" customHeight="1" x14ac:dyDescent="0.25">
      <c r="A28" t="s">
        <v>23</v>
      </c>
      <c r="I28" s="9" t="s">
        <v>67</v>
      </c>
      <c r="J28" s="31" t="s">
        <v>70</v>
      </c>
      <c r="K28" s="30" t="s">
        <v>69</v>
      </c>
      <c r="L28" s="4"/>
      <c r="M28" s="3"/>
      <c r="N28" s="29"/>
      <c r="O28" s="4"/>
      <c r="P28" s="4"/>
    </row>
    <row r="29" spans="1:16" ht="16.5" customHeight="1" x14ac:dyDescent="0.25">
      <c r="A29" t="s">
        <v>19</v>
      </c>
      <c r="I29" s="18"/>
      <c r="J29" s="18"/>
      <c r="K29" s="19"/>
      <c r="L29" s="20"/>
      <c r="N29" s="21"/>
      <c r="O29" s="25"/>
      <c r="P29" s="17"/>
    </row>
    <row r="30" spans="1:16" ht="16.5" customHeight="1" x14ac:dyDescent="0.2">
      <c r="I30" s="18" t="s">
        <v>56</v>
      </c>
      <c r="J30" s="18">
        <v>24</v>
      </c>
      <c r="K30" s="19">
        <v>210</v>
      </c>
      <c r="L30" s="20">
        <f>K30/J30</f>
        <v>8.75</v>
      </c>
      <c r="M30" s="19">
        <v>60</v>
      </c>
      <c r="N30" s="21">
        <f t="shared" ref="N30:N33" si="2">(M30*1000/L30)^0.5</f>
        <v>82.807867121082509</v>
      </c>
      <c r="O30" s="25">
        <f t="shared" ref="O30:O33" si="3">2*J30/N30</f>
        <v>0.57965506984757753</v>
      </c>
      <c r="P30" s="17"/>
    </row>
    <row r="31" spans="1:16" ht="16.5" customHeight="1" x14ac:dyDescent="0.25">
      <c r="A31" t="s">
        <v>24</v>
      </c>
      <c r="I31" s="18" t="s">
        <v>57</v>
      </c>
      <c r="J31" s="18">
        <v>21</v>
      </c>
      <c r="K31" s="19">
        <v>260</v>
      </c>
      <c r="L31" s="25">
        <f>K31/J31</f>
        <v>12.380952380952381</v>
      </c>
      <c r="M31" s="19">
        <v>60</v>
      </c>
      <c r="N31" s="21">
        <f t="shared" si="2"/>
        <v>69.61432213383857</v>
      </c>
      <c r="O31" s="25">
        <f t="shared" si="3"/>
        <v>0.60332412515993417</v>
      </c>
      <c r="P31" s="17"/>
    </row>
    <row r="32" spans="1:16" ht="16.5" customHeight="1" x14ac:dyDescent="0.25">
      <c r="A32" t="s">
        <v>20</v>
      </c>
      <c r="I32" s="18" t="s">
        <v>68</v>
      </c>
      <c r="J32" s="18">
        <v>21</v>
      </c>
      <c r="K32" s="19">
        <v>260</v>
      </c>
      <c r="L32" s="25">
        <f>K32/J32</f>
        <v>12.380952380952381</v>
      </c>
      <c r="M32" s="19">
        <v>60</v>
      </c>
      <c r="N32" s="21">
        <f t="shared" si="2"/>
        <v>69.61432213383857</v>
      </c>
      <c r="O32" s="25">
        <f t="shared" si="3"/>
        <v>0.60332412515993417</v>
      </c>
      <c r="P32" s="17"/>
    </row>
    <row r="33" spans="1:16" ht="16.5" customHeight="1" x14ac:dyDescent="0.2">
      <c r="I33" s="18" t="s">
        <v>59</v>
      </c>
      <c r="J33" s="18">
        <v>22</v>
      </c>
      <c r="K33" s="19">
        <v>195</v>
      </c>
      <c r="L33" s="25">
        <f>K33/J33</f>
        <v>8.8636363636363633</v>
      </c>
      <c r="M33" s="19">
        <v>60</v>
      </c>
      <c r="N33" s="21">
        <f t="shared" si="2"/>
        <v>82.275335120744231</v>
      </c>
      <c r="O33" s="25">
        <f t="shared" si="3"/>
        <v>0.53478967828483748</v>
      </c>
      <c r="P33" s="17"/>
    </row>
    <row r="34" spans="1:16" ht="16.5" customHeight="1" x14ac:dyDescent="0.25">
      <c r="A34" s="1" t="s">
        <v>25</v>
      </c>
      <c r="I34" s="14"/>
      <c r="J34" s="33"/>
      <c r="K34" s="23"/>
      <c r="L34" s="7"/>
      <c r="M34" s="6"/>
      <c r="N34" s="5"/>
      <c r="O34" s="7"/>
      <c r="P34" s="7"/>
    </row>
    <row r="35" spans="1:16" ht="16.5" customHeight="1" x14ac:dyDescent="0.2">
      <c r="A35" t="s">
        <v>26</v>
      </c>
    </row>
  </sheetData>
  <printOptions gridLines="1"/>
  <pageMargins left="0.81" right="0.48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view="pageLayout" topLeftCell="A3" zoomScaleNormal="100" workbookViewId="0">
      <selection activeCell="G27" sqref="G27"/>
    </sheetView>
  </sheetViews>
  <sheetFormatPr baseColWidth="10" defaultRowHeight="12.75" x14ac:dyDescent="0.2"/>
  <cols>
    <col min="4" max="4" width="7.42578125" customWidth="1"/>
    <col min="9" max="9" width="14.140625" customWidth="1"/>
    <col min="10" max="13" width="10.5703125" customWidth="1"/>
    <col min="14" max="14" width="11.42578125" customWidth="1"/>
    <col min="15" max="16" width="10.5703125" customWidth="1"/>
  </cols>
  <sheetData>
    <row r="1" spans="1:16" ht="18.75" customHeight="1" x14ac:dyDescent="0.25">
      <c r="A1" s="1" t="s">
        <v>0</v>
      </c>
      <c r="I1" s="2" t="s">
        <v>28</v>
      </c>
      <c r="J1" s="3"/>
      <c r="K1" s="3"/>
      <c r="L1" s="3"/>
      <c r="M1" s="3"/>
      <c r="N1" s="3"/>
      <c r="O1" s="3"/>
      <c r="P1" s="4"/>
    </row>
    <row r="2" spans="1:16" ht="16.5" customHeight="1" x14ac:dyDescent="0.25">
      <c r="A2" t="s">
        <v>1</v>
      </c>
      <c r="I2" s="5"/>
      <c r="N2" s="6"/>
      <c r="O2" s="6"/>
    </row>
    <row r="3" spans="1:16" ht="18" customHeight="1" x14ac:dyDescent="0.2">
      <c r="I3" s="9" t="s">
        <v>29</v>
      </c>
      <c r="J3" s="3"/>
      <c r="K3" s="3"/>
      <c r="L3" s="3"/>
      <c r="M3" s="10" t="s">
        <v>30</v>
      </c>
      <c r="N3" s="40"/>
      <c r="O3" s="10" t="s">
        <v>31</v>
      </c>
      <c r="P3" s="41"/>
    </row>
    <row r="4" spans="1:16" ht="16.5" customHeight="1" x14ac:dyDescent="0.2">
      <c r="A4" t="s">
        <v>78</v>
      </c>
      <c r="I4" s="5"/>
      <c r="J4" s="6" t="s">
        <v>84</v>
      </c>
      <c r="K4" s="48" t="s">
        <v>85</v>
      </c>
      <c r="L4" s="48" t="s">
        <v>86</v>
      </c>
      <c r="M4" s="48" t="s">
        <v>87</v>
      </c>
      <c r="N4" s="6"/>
      <c r="O4" s="6"/>
      <c r="P4" s="24" t="s">
        <v>88</v>
      </c>
    </row>
    <row r="5" spans="1:16" ht="18" customHeight="1" x14ac:dyDescent="0.2">
      <c r="A5" t="s">
        <v>79</v>
      </c>
      <c r="I5" s="35" t="s">
        <v>32</v>
      </c>
      <c r="J5" s="9" t="s">
        <v>33</v>
      </c>
      <c r="K5" s="10" t="s">
        <v>60</v>
      </c>
      <c r="L5" s="11" t="s">
        <v>34</v>
      </c>
      <c r="M5" s="36" t="s">
        <v>35</v>
      </c>
      <c r="N5" s="9" t="s">
        <v>36</v>
      </c>
      <c r="O5" s="10" t="s">
        <v>37</v>
      </c>
      <c r="P5" s="44" t="s">
        <v>37</v>
      </c>
    </row>
    <row r="6" spans="1:16" ht="16.5" customHeight="1" x14ac:dyDescent="0.2">
      <c r="A6" t="s">
        <v>80</v>
      </c>
      <c r="I6" s="12"/>
      <c r="J6" s="12"/>
      <c r="K6" s="1"/>
      <c r="L6" s="13"/>
      <c r="M6" s="36" t="s">
        <v>77</v>
      </c>
      <c r="N6" s="12"/>
      <c r="O6" s="36" t="s">
        <v>77</v>
      </c>
      <c r="P6" s="45" t="s">
        <v>42</v>
      </c>
    </row>
    <row r="7" spans="1:16" ht="18" customHeight="1" x14ac:dyDescent="0.3">
      <c r="I7" s="32"/>
      <c r="J7" s="14" t="s">
        <v>38</v>
      </c>
      <c r="K7" s="8" t="s">
        <v>39</v>
      </c>
      <c r="L7" s="15" t="s">
        <v>40</v>
      </c>
      <c r="M7" s="8" t="s">
        <v>41</v>
      </c>
      <c r="N7" s="28" t="s">
        <v>65</v>
      </c>
      <c r="O7" s="8" t="s">
        <v>66</v>
      </c>
      <c r="P7" s="46"/>
    </row>
    <row r="8" spans="1:16" ht="16.5" customHeight="1" x14ac:dyDescent="0.2">
      <c r="A8" t="s">
        <v>63</v>
      </c>
      <c r="D8" s="1" t="s">
        <v>2</v>
      </c>
      <c r="I8" s="12" t="s">
        <v>43</v>
      </c>
      <c r="J8" s="16"/>
      <c r="L8" s="17"/>
      <c r="N8" s="16"/>
      <c r="O8" s="17"/>
      <c r="P8" s="17"/>
    </row>
    <row r="9" spans="1:16" ht="16.5" customHeight="1" x14ac:dyDescent="0.25">
      <c r="A9" t="s">
        <v>62</v>
      </c>
      <c r="D9" s="1" t="s">
        <v>3</v>
      </c>
      <c r="I9" s="16" t="s">
        <v>44</v>
      </c>
      <c r="J9" s="49">
        <v>26.7</v>
      </c>
      <c r="K9" s="50">
        <v>28</v>
      </c>
      <c r="L9" s="51">
        <v>3.15</v>
      </c>
      <c r="M9" s="50">
        <v>50</v>
      </c>
      <c r="N9" s="21">
        <f>(M9*1000/L9)^0.5</f>
        <v>125.98815766974241</v>
      </c>
      <c r="O9" s="25">
        <f>2*J9/N9</f>
        <v>0.42384936003254742</v>
      </c>
      <c r="P9" s="20"/>
    </row>
    <row r="10" spans="1:16" ht="16.5" customHeight="1" x14ac:dyDescent="0.2">
      <c r="A10" t="s">
        <v>4</v>
      </c>
      <c r="D10" s="1" t="s">
        <v>7</v>
      </c>
      <c r="I10" s="16" t="s">
        <v>46</v>
      </c>
      <c r="J10" s="18"/>
      <c r="K10" s="19"/>
      <c r="L10" s="20"/>
      <c r="M10" s="19"/>
      <c r="N10" s="21" t="e">
        <f t="shared" ref="N10:N26" si="0">(M10*1000/L10)^0.5</f>
        <v>#DIV/0!</v>
      </c>
      <c r="O10" s="25" t="e">
        <f t="shared" ref="O10:O26" si="1">2*J10/N10</f>
        <v>#DIV/0!</v>
      </c>
      <c r="P10" s="20"/>
    </row>
    <row r="11" spans="1:16" ht="16.5" customHeight="1" x14ac:dyDescent="0.25">
      <c r="A11" t="s">
        <v>5</v>
      </c>
      <c r="D11" s="1" t="s">
        <v>8</v>
      </c>
      <c r="E11" s="1" t="s">
        <v>13</v>
      </c>
      <c r="I11" s="16" t="s">
        <v>47</v>
      </c>
      <c r="J11" s="18"/>
      <c r="K11" s="19"/>
      <c r="L11" s="20"/>
      <c r="M11" s="19"/>
      <c r="N11" s="21" t="e">
        <f t="shared" si="0"/>
        <v>#DIV/0!</v>
      </c>
      <c r="O11" s="25" t="e">
        <f t="shared" si="1"/>
        <v>#DIV/0!</v>
      </c>
      <c r="P11" s="20"/>
    </row>
    <row r="12" spans="1:16" ht="16.5" customHeight="1" x14ac:dyDescent="0.2">
      <c r="A12" t="s">
        <v>6</v>
      </c>
      <c r="D12" s="1" t="s">
        <v>9</v>
      </c>
      <c r="E12" s="1" t="s">
        <v>27</v>
      </c>
      <c r="I12" s="16" t="s">
        <v>45</v>
      </c>
      <c r="J12" s="18"/>
      <c r="K12" s="19"/>
      <c r="L12" s="20"/>
      <c r="M12" s="19"/>
      <c r="N12" s="21" t="e">
        <f t="shared" si="0"/>
        <v>#DIV/0!</v>
      </c>
      <c r="O12" s="25" t="e">
        <f t="shared" si="1"/>
        <v>#DIV/0!</v>
      </c>
      <c r="P12" s="20"/>
    </row>
    <row r="13" spans="1:16" ht="16.5" customHeight="1" x14ac:dyDescent="0.25">
      <c r="A13" t="s">
        <v>10</v>
      </c>
      <c r="D13" s="1" t="s">
        <v>11</v>
      </c>
      <c r="E13" s="1" t="s">
        <v>14</v>
      </c>
      <c r="I13" s="42"/>
      <c r="J13" s="22"/>
      <c r="K13" s="23"/>
      <c r="L13" s="24"/>
      <c r="M13" s="23"/>
      <c r="N13" s="26"/>
      <c r="O13" s="27"/>
      <c r="P13" s="37"/>
    </row>
    <row r="14" spans="1:16" ht="16.5" customHeight="1" x14ac:dyDescent="0.2">
      <c r="A14" t="s">
        <v>61</v>
      </c>
      <c r="D14" s="1" t="s">
        <v>12</v>
      </c>
      <c r="E14" s="1" t="s">
        <v>73</v>
      </c>
      <c r="I14" s="12" t="s">
        <v>48</v>
      </c>
      <c r="J14" s="18"/>
      <c r="K14" s="19"/>
      <c r="L14" s="20"/>
      <c r="M14" s="19"/>
      <c r="N14" s="21"/>
      <c r="O14" s="25"/>
      <c r="P14" s="20"/>
    </row>
    <row r="15" spans="1:16" ht="16.5" customHeight="1" x14ac:dyDescent="0.2">
      <c r="I15" s="16" t="s">
        <v>49</v>
      </c>
      <c r="J15" s="18"/>
      <c r="K15" s="19"/>
      <c r="L15" s="20"/>
      <c r="M15" s="19"/>
      <c r="N15" s="21" t="e">
        <f t="shared" si="0"/>
        <v>#DIV/0!</v>
      </c>
      <c r="O15" s="25" t="e">
        <f t="shared" si="1"/>
        <v>#DIV/0!</v>
      </c>
      <c r="P15" s="20"/>
    </row>
    <row r="16" spans="1:16" ht="16.5" customHeight="1" x14ac:dyDescent="0.2">
      <c r="I16" s="16" t="s">
        <v>50</v>
      </c>
      <c r="J16" s="18"/>
      <c r="K16" s="19"/>
      <c r="L16" s="20"/>
      <c r="M16" s="19"/>
      <c r="N16" s="21" t="e">
        <f t="shared" si="0"/>
        <v>#DIV/0!</v>
      </c>
      <c r="O16" s="25" t="e">
        <f t="shared" si="1"/>
        <v>#DIV/0!</v>
      </c>
      <c r="P16" s="20"/>
    </row>
    <row r="17" spans="1:16" ht="16.5" customHeight="1" x14ac:dyDescent="0.2">
      <c r="A17" s="1" t="s">
        <v>15</v>
      </c>
      <c r="I17" s="16" t="s">
        <v>51</v>
      </c>
      <c r="J17" s="18"/>
      <c r="K17" s="19"/>
      <c r="L17" s="20"/>
      <c r="M17" s="19"/>
      <c r="N17" s="21" t="e">
        <f t="shared" si="0"/>
        <v>#DIV/0!</v>
      </c>
      <c r="O17" s="25" t="e">
        <f t="shared" si="1"/>
        <v>#DIV/0!</v>
      </c>
      <c r="P17" s="20"/>
    </row>
    <row r="18" spans="1:16" ht="16.5" customHeight="1" x14ac:dyDescent="0.2">
      <c r="I18" s="16" t="s">
        <v>52</v>
      </c>
      <c r="J18" s="18"/>
      <c r="K18" s="19"/>
      <c r="L18" s="20"/>
      <c r="M18" s="19"/>
      <c r="N18" s="21" t="e">
        <f t="shared" si="0"/>
        <v>#DIV/0!</v>
      </c>
      <c r="O18" s="25" t="e">
        <f t="shared" si="1"/>
        <v>#DIV/0!</v>
      </c>
      <c r="P18" s="20"/>
    </row>
    <row r="19" spans="1:16" ht="16.5" customHeight="1" x14ac:dyDescent="0.2">
      <c r="A19" t="s">
        <v>64</v>
      </c>
      <c r="I19" s="16" t="s">
        <v>53</v>
      </c>
      <c r="J19" s="18"/>
      <c r="K19" s="19"/>
      <c r="L19" s="20"/>
      <c r="M19" s="19"/>
      <c r="N19" s="21" t="e">
        <f t="shared" si="0"/>
        <v>#DIV/0!</v>
      </c>
      <c r="O19" s="25" t="e">
        <f t="shared" si="1"/>
        <v>#DIV/0!</v>
      </c>
      <c r="P19" s="20"/>
    </row>
    <row r="20" spans="1:16" ht="16.5" customHeight="1" x14ac:dyDescent="0.2">
      <c r="A20" t="s">
        <v>16</v>
      </c>
      <c r="I20" s="16" t="s">
        <v>54</v>
      </c>
      <c r="J20" s="18"/>
      <c r="K20" s="19"/>
      <c r="L20" s="20"/>
      <c r="M20" s="19"/>
      <c r="N20" s="21" t="e">
        <f t="shared" si="0"/>
        <v>#DIV/0!</v>
      </c>
      <c r="O20" s="25" t="e">
        <f t="shared" si="1"/>
        <v>#DIV/0!</v>
      </c>
      <c r="P20" s="20"/>
    </row>
    <row r="21" spans="1:16" ht="16.5" customHeight="1" x14ac:dyDescent="0.2">
      <c r="I21" s="5"/>
      <c r="J21" s="22"/>
      <c r="K21" s="23"/>
      <c r="L21" s="24"/>
      <c r="M21" s="23"/>
      <c r="N21" s="26"/>
      <c r="O21" s="27"/>
      <c r="P21" s="24"/>
    </row>
    <row r="22" spans="1:16" ht="16.5" customHeight="1" x14ac:dyDescent="0.2">
      <c r="A22" t="s">
        <v>21</v>
      </c>
      <c r="I22" s="12" t="s">
        <v>55</v>
      </c>
      <c r="J22" s="18"/>
      <c r="K22" s="19"/>
      <c r="L22" s="20"/>
      <c r="M22" s="19"/>
      <c r="N22" s="21"/>
      <c r="O22" s="25"/>
      <c r="P22" s="20"/>
    </row>
    <row r="23" spans="1:16" ht="16.5" customHeight="1" x14ac:dyDescent="0.2">
      <c r="A23" t="s">
        <v>17</v>
      </c>
      <c r="I23" s="16" t="s">
        <v>56</v>
      </c>
      <c r="J23" s="18"/>
      <c r="K23" s="19"/>
      <c r="L23" s="20"/>
      <c r="M23" s="19"/>
      <c r="N23" s="21" t="e">
        <f t="shared" si="0"/>
        <v>#DIV/0!</v>
      </c>
      <c r="O23" s="25" t="e">
        <f t="shared" si="1"/>
        <v>#DIV/0!</v>
      </c>
      <c r="P23" s="20"/>
    </row>
    <row r="24" spans="1:16" ht="16.5" customHeight="1" x14ac:dyDescent="0.2">
      <c r="I24" s="16" t="s">
        <v>57</v>
      </c>
      <c r="J24" s="18"/>
      <c r="K24" s="19"/>
      <c r="L24" s="20"/>
      <c r="M24" s="19"/>
      <c r="N24" s="21" t="e">
        <f t="shared" si="0"/>
        <v>#DIV/0!</v>
      </c>
      <c r="O24" s="25" t="e">
        <f t="shared" si="1"/>
        <v>#DIV/0!</v>
      </c>
      <c r="P24" s="20"/>
    </row>
    <row r="25" spans="1:16" ht="16.5" customHeight="1" x14ac:dyDescent="0.2">
      <c r="A25" t="s">
        <v>22</v>
      </c>
      <c r="I25" s="16" t="s">
        <v>58</v>
      </c>
      <c r="J25" s="18"/>
      <c r="K25" s="19"/>
      <c r="L25" s="20"/>
      <c r="M25" s="19"/>
      <c r="N25" s="21" t="e">
        <f t="shared" si="0"/>
        <v>#DIV/0!</v>
      </c>
      <c r="O25" s="25" t="e">
        <f t="shared" si="1"/>
        <v>#DIV/0!</v>
      </c>
      <c r="P25" s="20"/>
    </row>
    <row r="26" spans="1:16" ht="16.5" customHeight="1" x14ac:dyDescent="0.2">
      <c r="A26" t="s">
        <v>18</v>
      </c>
      <c r="I26" s="16" t="s">
        <v>59</v>
      </c>
      <c r="J26" s="18"/>
      <c r="K26" s="19"/>
      <c r="L26" s="20"/>
      <c r="M26" s="19"/>
      <c r="N26" s="21" t="e">
        <f t="shared" si="0"/>
        <v>#DIV/0!</v>
      </c>
      <c r="O26" s="25" t="e">
        <f t="shared" si="1"/>
        <v>#DIV/0!</v>
      </c>
      <c r="P26" s="20"/>
    </row>
    <row r="27" spans="1:16" ht="16.5" customHeight="1" x14ac:dyDescent="0.2">
      <c r="I27" s="5"/>
      <c r="J27" s="22"/>
      <c r="K27" s="23"/>
      <c r="L27" s="24"/>
      <c r="M27" s="23"/>
      <c r="N27" s="26"/>
      <c r="O27" s="27"/>
      <c r="P27" s="24"/>
    </row>
    <row r="28" spans="1:16" ht="16.5" customHeight="1" x14ac:dyDescent="0.25">
      <c r="A28" t="s">
        <v>23</v>
      </c>
      <c r="I28" s="2" t="s">
        <v>67</v>
      </c>
      <c r="J28" s="31" t="s">
        <v>70</v>
      </c>
      <c r="K28" s="30" t="s">
        <v>69</v>
      </c>
      <c r="L28" s="4"/>
      <c r="M28" s="3"/>
      <c r="N28" s="29"/>
      <c r="O28" s="4"/>
      <c r="P28" s="4"/>
    </row>
    <row r="29" spans="1:16" ht="16.5" customHeight="1" x14ac:dyDescent="0.25">
      <c r="A29" t="s">
        <v>19</v>
      </c>
      <c r="I29" s="16"/>
      <c r="J29" s="16"/>
      <c r="L29" s="17" t="e">
        <f>K29/J29</f>
        <v>#DIV/0!</v>
      </c>
      <c r="N29" s="21" t="e">
        <f t="shared" ref="N29" si="2">(M29*1000/L29)^0.5</f>
        <v>#DIV/0!</v>
      </c>
      <c r="O29" s="25" t="e">
        <f t="shared" ref="O29" si="3">2*J29/N29</f>
        <v>#DIV/0!</v>
      </c>
      <c r="P29" s="17"/>
    </row>
    <row r="30" spans="1:16" ht="16.5" customHeight="1" x14ac:dyDescent="0.2">
      <c r="I30" s="16" t="s">
        <v>56</v>
      </c>
      <c r="J30" s="16"/>
      <c r="L30" s="17" t="e">
        <f t="shared" ref="L30:L33" si="4">K30/J30</f>
        <v>#DIV/0!</v>
      </c>
      <c r="N30" s="21" t="e">
        <f t="shared" ref="N30:N33" si="5">(M30*1000/L30)^0.5</f>
        <v>#DIV/0!</v>
      </c>
      <c r="O30" s="25" t="e">
        <f t="shared" ref="O30:O33" si="6">2*J30/N30</f>
        <v>#DIV/0!</v>
      </c>
      <c r="P30" s="17"/>
    </row>
    <row r="31" spans="1:16" ht="16.5" customHeight="1" x14ac:dyDescent="0.25">
      <c r="A31" t="s">
        <v>24</v>
      </c>
      <c r="I31" s="16" t="s">
        <v>57</v>
      </c>
      <c r="J31" s="16"/>
      <c r="L31" s="17" t="e">
        <f t="shared" si="4"/>
        <v>#DIV/0!</v>
      </c>
      <c r="N31" s="21" t="e">
        <f t="shared" si="5"/>
        <v>#DIV/0!</v>
      </c>
      <c r="O31" s="25" t="e">
        <f t="shared" si="6"/>
        <v>#DIV/0!</v>
      </c>
      <c r="P31" s="17"/>
    </row>
    <row r="32" spans="1:16" ht="16.5" customHeight="1" x14ac:dyDescent="0.25">
      <c r="A32" t="s">
        <v>20</v>
      </c>
      <c r="I32" s="16" t="s">
        <v>68</v>
      </c>
      <c r="J32" s="16"/>
      <c r="L32" s="17" t="e">
        <f t="shared" si="4"/>
        <v>#DIV/0!</v>
      </c>
      <c r="N32" s="21" t="e">
        <f t="shared" si="5"/>
        <v>#DIV/0!</v>
      </c>
      <c r="O32" s="25" t="e">
        <f t="shared" si="6"/>
        <v>#DIV/0!</v>
      </c>
      <c r="P32" s="17"/>
    </row>
    <row r="33" spans="1:16" ht="16.5" customHeight="1" x14ac:dyDescent="0.2">
      <c r="I33" s="16" t="s">
        <v>59</v>
      </c>
      <c r="J33" s="16"/>
      <c r="L33" s="17" t="e">
        <f t="shared" si="4"/>
        <v>#DIV/0!</v>
      </c>
      <c r="N33" s="21" t="e">
        <f t="shared" si="5"/>
        <v>#DIV/0!</v>
      </c>
      <c r="O33" s="25" t="e">
        <f t="shared" si="6"/>
        <v>#DIV/0!</v>
      </c>
      <c r="P33" s="17"/>
    </row>
    <row r="34" spans="1:16" ht="16.5" customHeight="1" x14ac:dyDescent="0.25">
      <c r="A34" s="1" t="s">
        <v>25</v>
      </c>
      <c r="I34" s="32"/>
      <c r="J34" s="33"/>
      <c r="K34" s="23"/>
      <c r="L34" s="7"/>
      <c r="M34" s="6"/>
      <c r="N34" s="5"/>
      <c r="O34" s="7"/>
      <c r="P34" s="7"/>
    </row>
    <row r="35" spans="1:16" ht="16.5" customHeight="1" x14ac:dyDescent="0.2">
      <c r="A35" t="s">
        <v>26</v>
      </c>
    </row>
  </sheetData>
  <printOptions gridLines="1"/>
  <pageMargins left="0.81" right="0.48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e.g.SYSCOMP</vt:lpstr>
      <vt:lpstr>Spreadsheet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Schenzle</cp:lastModifiedBy>
  <cp:lastPrinted>2023-07-29T10:17:32Z</cp:lastPrinted>
  <dcterms:created xsi:type="dcterms:W3CDTF">2021-06-26T12:17:57Z</dcterms:created>
  <dcterms:modified xsi:type="dcterms:W3CDTF">2023-07-29T10:17:44Z</dcterms:modified>
</cp:coreProperties>
</file>